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S\Badanie przekroczeń cieków wodnych\2025\Załącznik nr 1_2026_2027\do przekazania\Formularze cenowe\"/>
    </mc:Choice>
  </mc:AlternateContent>
  <xr:revisionPtr revIDLastSave="0" documentId="13_ncr:1_{E4246015-1FD3-4EBB-9147-ADDD9C929558}" xr6:coauthVersionLast="47" xr6:coauthVersionMax="47" xr10:uidLastSave="{00000000-0000-0000-0000-000000000000}"/>
  <bookViews>
    <workbookView xWindow="28680" yWindow="-120" windowWidth="29040" windowHeight="15720" xr2:uid="{99A28BDB-3F23-40D0-9F76-963AFADCDA60}"/>
  </bookViews>
  <sheets>
    <sheet name="Załącznik nr 1" sheetId="1" r:id="rId1"/>
  </sheets>
  <externalReferences>
    <externalReference r:id="rId2"/>
  </externalReferences>
  <definedNames>
    <definedName name="_xlnm._FilterDatabase" localSheetId="0" hidden="1">'Załącznik nr 1'!$A$5:$Q$35</definedName>
    <definedName name="Lista">'[1]Dane do list - nie usuwać!'!$B$2:$B$16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8" i="1" l="1"/>
  <c r="H45" i="1"/>
  <c r="I45" i="1"/>
  <c r="I41" i="1"/>
  <c r="I42" i="1"/>
  <c r="I43" i="1"/>
  <c r="I44" i="1"/>
  <c r="I40" i="1"/>
  <c r="H41" i="1"/>
  <c r="H42" i="1"/>
  <c r="H43" i="1"/>
  <c r="H44" i="1"/>
  <c r="H40" i="1"/>
  <c r="G41" i="1"/>
  <c r="G42" i="1"/>
  <c r="G43" i="1"/>
  <c r="G44" i="1"/>
  <c r="G40" i="1"/>
  <c r="L7" i="1" l="1"/>
  <c r="M7" i="1" s="1"/>
  <c r="L8" i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6" i="1"/>
  <c r="M6" i="1" s="1"/>
  <c r="M36" i="1" l="1"/>
  <c r="M39" i="1" s="1"/>
</calcChain>
</file>

<file path=xl/sharedStrings.xml><?xml version="1.0" encoding="utf-8"?>
<sst xmlns="http://schemas.openxmlformats.org/spreadsheetml/2006/main" count="374" uniqueCount="141">
  <si>
    <t>Lp.</t>
  </si>
  <si>
    <t xml:space="preserve">Oddział </t>
  </si>
  <si>
    <t>Gazociąg</t>
  </si>
  <si>
    <t>Średnica gazociagu</t>
  </si>
  <si>
    <t>Nazwa cieku</t>
  </si>
  <si>
    <t xml:space="preserve">Miejscowość </t>
  </si>
  <si>
    <t>Szerokość przekroczenia[m]</t>
  </si>
  <si>
    <t>1raz</t>
  </si>
  <si>
    <t>Rembelszczyzna</t>
  </si>
  <si>
    <t xml:space="preserve">Rembelszczyzna – Głowina I DN 500 </t>
  </si>
  <si>
    <t>Rzeka Bugo-Narew</t>
  </si>
  <si>
    <t>m. Dębe - Poddębie</t>
  </si>
  <si>
    <t xml:space="preserve">Rembelszczyzna – Głowina II DN 500 </t>
  </si>
  <si>
    <t>Rzeka Wkra</t>
  </si>
  <si>
    <t>m. Lelewo</t>
  </si>
  <si>
    <t xml:space="preserve">Rembelszczyzna – Głowina II DN 500 odc. Nieporęt - Wólka Radzymińska DN 250  </t>
  </si>
  <si>
    <t>Kanał Żerański</t>
  </si>
  <si>
    <t>m. Nieporęt</t>
  </si>
  <si>
    <t xml:space="preserve">Rembelszczyzna - Wola Karczewska DN 500 </t>
  </si>
  <si>
    <t>Rzeka Mienia</t>
  </si>
  <si>
    <t>m. Wiązowna</t>
  </si>
  <si>
    <t xml:space="preserve">Rembelszczyzna - Rojków DN 700 </t>
  </si>
  <si>
    <t>Kanał Żeranski</t>
  </si>
  <si>
    <t>m. Rembelszczyzna</t>
  </si>
  <si>
    <t>Płońsk - Uniszki Zawadzkie DN 200</t>
  </si>
  <si>
    <t>m. Niechodzin</t>
  </si>
  <si>
    <t>Płońsk - Uniszki Zawadzkie DN 400</t>
  </si>
  <si>
    <t>m. Sochocin</t>
  </si>
  <si>
    <t>Rzeka Łydynia</t>
  </si>
  <si>
    <t>Tłocznia Rembelszczyzna-Tłocznia Hołowczyce</t>
  </si>
  <si>
    <t>Rzeka Liwiec</t>
  </si>
  <si>
    <t>Zaliwie Piegawki</t>
  </si>
  <si>
    <t>Rzeka Kostrzyn</t>
  </si>
  <si>
    <t>Proszew</t>
  </si>
  <si>
    <t>Granica RP-Tłocznia Hołowczyce</t>
  </si>
  <si>
    <t>Rzeka Bug</t>
  </si>
  <si>
    <t>Mielnik-Zabuże</t>
  </si>
  <si>
    <t>Tłocznia Hołowczyce-Tłocznia Wronów</t>
  </si>
  <si>
    <t>Rzeka Bystrzyca</t>
  </si>
  <si>
    <t>Wola Osowińska</t>
  </si>
  <si>
    <t>Rzeka Wieprz</t>
  </si>
  <si>
    <t>Węgielce-Skarbicierz</t>
  </si>
  <si>
    <t>Pisia-Gągolina</t>
  </si>
  <si>
    <t>Żyrardów</t>
  </si>
  <si>
    <t>Ochnia</t>
  </si>
  <si>
    <t>Kutno</t>
  </si>
  <si>
    <t>Bzura</t>
  </si>
  <si>
    <t>Kwiatkówek</t>
  </si>
  <si>
    <t>A1</t>
  </si>
  <si>
    <t>A2</t>
  </si>
  <si>
    <t>A3</t>
  </si>
  <si>
    <t>szerokość przekroczenia do 10 metrów</t>
  </si>
  <si>
    <t>B</t>
  </si>
  <si>
    <t>D</t>
  </si>
  <si>
    <t>Etap pierwszy</t>
  </si>
  <si>
    <t>Etap końcowy</t>
  </si>
  <si>
    <t>Odcinek eksploatacyjny</t>
  </si>
  <si>
    <t>Leśniewice-Kutno</t>
  </si>
  <si>
    <t>Kutno-Dąbrówka</t>
  </si>
  <si>
    <t>Rojków-Kownaciska</t>
  </si>
  <si>
    <t>Lipniaki-Drewnik</t>
  </si>
  <si>
    <t>A1+C</t>
  </si>
  <si>
    <t>październik</t>
  </si>
  <si>
    <t>Białka</t>
  </si>
  <si>
    <t>Przewodowice</t>
  </si>
  <si>
    <t>Rembelszczyzna - Siedlin I</t>
  </si>
  <si>
    <t>Rembelszczyzna - Siedlin II</t>
  </si>
  <si>
    <t>Nużewo - Uniszki Zawadzkie 200</t>
  </si>
  <si>
    <t>Siedlin - Nużewo 400</t>
  </si>
  <si>
    <t>Nużewo - Uniszki Zawadzkie 400</t>
  </si>
  <si>
    <t>A2+C</t>
  </si>
  <si>
    <t>Staw naturany</t>
  </si>
  <si>
    <t>Radotki</t>
  </si>
  <si>
    <t>Rzeka Dunajczyk</t>
  </si>
  <si>
    <t>m. Konopki</t>
  </si>
  <si>
    <t>Cedrowice</t>
  </si>
  <si>
    <t>Moszczanka</t>
  </si>
  <si>
    <t>Wolbórz</t>
  </si>
  <si>
    <t>Wolbórka</t>
  </si>
  <si>
    <t>Rudka Skroda - Konopki</t>
  </si>
  <si>
    <t>Polska - Litwa</t>
  </si>
  <si>
    <t>Rzeka Skroda</t>
  </si>
  <si>
    <t>Rudka Skroda</t>
  </si>
  <si>
    <t>Hołowczyce-Lipniaki</t>
  </si>
  <si>
    <t>Jelnica</t>
  </si>
  <si>
    <t>Rzeka Krzna</t>
  </si>
  <si>
    <t>Radziejowice-Rawa Mazowiecka</t>
  </si>
  <si>
    <t>Mory-Piotrków Trybunalski ( Meszcze )</t>
  </si>
  <si>
    <t>Dabrówka - Leśniewice</t>
  </si>
  <si>
    <t>Rawa Mazowiecka-Meszcze</t>
  </si>
  <si>
    <t>Draganie – Głowina I</t>
  </si>
  <si>
    <t xml:space="preserve">Miesiąc wykonania badania w 2026r. </t>
  </si>
  <si>
    <t>Miesiąc wykonania badania w 2027r.</t>
  </si>
  <si>
    <t xml:space="preserve">cena jednostkowa netto badania wg zakresu A1,A2,A3 </t>
  </si>
  <si>
    <t>cena netto wykonania badania wariant C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</si>
  <si>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</si>
  <si>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</si>
  <si>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</si>
  <si>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</si>
  <si>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</si>
  <si>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</si>
  <si>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</si>
  <si>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</si>
  <si>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</si>
  <si>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</si>
  <si>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</si>
  <si>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</si>
  <si>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</si>
  <si>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</si>
  <si>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</si>
  <si>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</si>
  <si>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</si>
  <si>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Badania Podstawowe w ramach zamówienia podstawowego</t>
  </si>
  <si>
    <t>Stawka VAT</t>
  </si>
  <si>
    <t>Kwota VAT</t>
  </si>
  <si>
    <t xml:space="preserve">Wartość brutto, wartość  netto, stawkę VAT należy przepisać odpowiednio do Formularza OFERTA (Załącznika nr 8e do SWZ) </t>
  </si>
  <si>
    <t xml:space="preserve">UWAGI: 1.  Wykonawca wypełnia komórki zaznaczone kolorem zielonym, wartości jednostkowe  netto sumują się automatycznie </t>
  </si>
  <si>
    <t>Wariant badania</t>
  </si>
  <si>
    <t>Opis</t>
  </si>
  <si>
    <t>Szacunkowa liczba badań</t>
  </si>
  <si>
    <t>Cena jednostkowa netto</t>
  </si>
  <si>
    <t>VAT</t>
  </si>
  <si>
    <t xml:space="preserve">Cena jednostkowa brutto </t>
  </si>
  <si>
    <t>Wartość zleceń netto (iloczyn kolumny III i IV)</t>
  </si>
  <si>
    <t>Wartość zleceń brutto</t>
  </si>
  <si>
    <t>badania i pomiar przykrycia gazociągu w gruncie niestabilnym</t>
  </si>
  <si>
    <t>Wartośc netto wynagrodzenia za badania dodatkowe   (suma szacowanych zlecen z kolumny nr VII)</t>
  </si>
  <si>
    <t xml:space="preserve">Wartość brutto, wartość  netto, stawkę VAT  należy przepisać odpowiednio do Formularza OFERTA (Załącznik nr 8e do SWZ) </t>
  </si>
  <si>
    <t>Badania dodatkowe w ramach prawa opcji</t>
  </si>
  <si>
    <t xml:space="preserve">               2.    *Opis wariantów badań Rozdział II Załącznik nr 1 do SWZ</t>
  </si>
  <si>
    <t>szerokość przekroczenia powyżej 25 metrów</t>
  </si>
  <si>
    <t>szerokość przekroczenia powyżej od 10 do 25 metrów lub zbiornik z wodą stojącą.</t>
  </si>
  <si>
    <t>Wykonanie szkicu geodezyjnego przez uprawnionego geodetę</t>
  </si>
  <si>
    <t>Formularz Cenowy</t>
  </si>
  <si>
    <t>Wartośc netto ryczałtowego wynagrodzenia za badanie przekroczeń  (suma pozycji od 1 do 30 z kolumny nr XII)</t>
  </si>
  <si>
    <t>Załącznik nr 1 do załącznika nr 3 -SWZ _część 5</t>
  </si>
  <si>
    <t>Wartość  jednostkowa netto
(suma kol X i XI)</t>
  </si>
  <si>
    <t>Wartość całkowita netto uwzględniająca łączną ilość badań wskazaną
w kol. XIV i XVI dla lokalizacji</t>
  </si>
  <si>
    <t>Badania w wariancie*</t>
  </si>
  <si>
    <t>Ilość badań 2026 r.</t>
  </si>
  <si>
    <t>Ilość badań 2027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</si>
</sst>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_-* #,##0.00\ _z_ł_-;\-* #,##0.00\ _z_ł_-;_-* &quot;-&quot;??\ _z_ł_-;_-@_-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1"/>
      <name val="Century Gothic"/>
      <family val="2"/>
      <charset val="238"/>
    </font>
    <font>
      <sz val="11"/>
      <name val="Century Gothic"/>
      <family val="2"/>
      <charset val="238"/>
    </font>
    <font>
      <sz val="11"/>
      <color indexed="8"/>
      <name val="Calibri"/>
      <family val="2"/>
      <charset val="238"/>
    </font>
    <font>
      <b/>
      <sz val="12"/>
      <color indexed="8"/>
      <name val="Century Gothic"/>
      <family val="2"/>
      <charset val="238"/>
    </font>
    <font>
      <b/>
      <sz val="11"/>
      <color indexed="8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10"/>
      <color indexed="8"/>
      <name val="Century Gothic"/>
      <family val="2"/>
      <charset val="238"/>
    </font>
    <font>
      <b/>
      <sz val="14"/>
      <color indexed="8"/>
      <name val="Century Gothic"/>
      <family val="2"/>
      <charset val="238"/>
    </font>
    <font>
      <sz val="10"/>
      <color theme="1"/>
      <name val="Century Gothic"/>
      <family val="2"/>
      <charset val="238"/>
    </font>
    <font>
      <sz val="11"/>
      <color theme="1"/>
      <name val="Century Gothic"/>
      <family val="2"/>
      <charset val="238"/>
    </font>
    <font>
      <sz val="11"/>
      <color indexed="8"/>
      <name val="Century Gothic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51"/>
        <bgColor indexed="52"/>
      </patternFill>
    </fill>
    <fill>
      <patternFill patternType="solid">
        <fgColor indexed="50"/>
        <bgColor indexed="22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77">
    <xf numFmtId="0" fontId="0" fillId="0" borderId="0" xfId="0"/>
    <xf numFmtId="0" fontId="5" fillId="0" borderId="0" xfId="0" applyFont="1" applyBorder="1" applyAlignment="1">
      <alignment horizontal="center" vertical="center" wrapText="1"/>
    </xf>
    <xf numFmtId="0" fontId="8" fillId="0" borderId="0" xfId="4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9" fillId="0" borderId="1" xfId="4" applyFont="1" applyBorder="1" applyAlignment="1">
      <alignment horizontal="center"/>
    </xf>
    <xf numFmtId="0" fontId="8" fillId="0" borderId="1" xfId="4" applyFont="1" applyBorder="1" applyAlignment="1">
      <alignment horizontal="center" vertical="center"/>
    </xf>
    <xf numFmtId="0" fontId="10" fillId="11" borderId="1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vertical="top"/>
    </xf>
    <xf numFmtId="0" fontId="8" fillId="0" borderId="4" xfId="4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/>
    <xf numFmtId="0" fontId="9" fillId="0" borderId="0" xfId="0" applyFont="1" applyFill="1" applyBorder="1" applyAlignment="1">
      <alignment vertical="center"/>
    </xf>
    <xf numFmtId="0" fontId="9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wrapText="1"/>
    </xf>
    <xf numFmtId="0" fontId="12" fillId="14" borderId="4" xfId="0" applyFont="1" applyFill="1" applyBorder="1" applyAlignment="1">
      <alignment horizontal="left" vertical="top" wrapText="1"/>
    </xf>
    <xf numFmtId="44" fontId="5" fillId="15" borderId="4" xfId="0" applyNumberFormat="1" applyFont="1" applyFill="1" applyBorder="1" applyAlignment="1">
      <alignment horizontal="right"/>
    </xf>
    <xf numFmtId="0" fontId="13" fillId="14" borderId="4" xfId="0" applyFont="1" applyFill="1" applyBorder="1" applyAlignment="1">
      <alignment horizontal="left" vertical="center"/>
    </xf>
    <xf numFmtId="9" fontId="5" fillId="15" borderId="4" xfId="0" applyNumberFormat="1" applyFont="1" applyFill="1" applyBorder="1" applyAlignment="1">
      <alignment horizontal="right"/>
    </xf>
    <xf numFmtId="9" fontId="14" fillId="9" borderId="1" xfId="4" applyNumberFormat="1" applyFont="1" applyFill="1" applyBorder="1"/>
    <xf numFmtId="0" fontId="5" fillId="0" borderId="0" xfId="0" applyFont="1" applyAlignment="1">
      <alignment horizontal="center" vertical="top"/>
    </xf>
    <xf numFmtId="0" fontId="12" fillId="0" borderId="10" xfId="0" applyFont="1" applyFill="1" applyBorder="1" applyAlignment="1">
      <alignment vertical="top" wrapText="1"/>
    </xf>
    <xf numFmtId="44" fontId="5" fillId="0" borderId="10" xfId="0" applyNumberFormat="1" applyFont="1" applyFill="1" applyBorder="1" applyAlignment="1"/>
    <xf numFmtId="0" fontId="12" fillId="0" borderId="0" xfId="0" applyFont="1" applyFill="1" applyBorder="1" applyAlignment="1">
      <alignment vertical="top" wrapText="1"/>
    </xf>
    <xf numFmtId="44" fontId="5" fillId="0" borderId="0" xfId="0" applyNumberFormat="1" applyFont="1" applyFill="1" applyBorder="1" applyAlignment="1"/>
    <xf numFmtId="0" fontId="12" fillId="0" borderId="0" xfId="0" applyFont="1" applyFill="1" applyBorder="1" applyAlignment="1">
      <alignment horizontal="left" vertical="center" wrapText="1"/>
    </xf>
    <xf numFmtId="44" fontId="5" fillId="0" borderId="0" xfId="0" applyNumberFormat="1" applyFont="1" applyFill="1" applyBorder="1" applyAlignment="1">
      <alignment horizontal="right"/>
    </xf>
    <xf numFmtId="9" fontId="14" fillId="9" borderId="4" xfId="4" applyNumberFormat="1" applyFont="1" applyFill="1" applyBorder="1"/>
    <xf numFmtId="0" fontId="13" fillId="0" borderId="0" xfId="0" applyFont="1" applyFill="1" applyBorder="1" applyAlignment="1">
      <alignment horizontal="left" vertical="center"/>
    </xf>
    <xf numFmtId="9" fontId="5" fillId="0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14" fillId="0" borderId="0" xfId="4" applyFont="1"/>
    <xf numFmtId="0" fontId="14" fillId="0" borderId="0" xfId="4" applyFont="1" applyAlignment="1">
      <alignment wrapText="1"/>
    </xf>
    <xf numFmtId="0" fontId="14" fillId="0" borderId="0" xfId="4" applyFont="1" applyAlignment="1">
      <alignment horizontal="center" vertical="center"/>
    </xf>
    <xf numFmtId="0" fontId="7" fillId="0" borderId="8" xfId="4" applyFont="1" applyFill="1" applyBorder="1" applyAlignment="1">
      <alignment vertical="top"/>
    </xf>
    <xf numFmtId="0" fontId="7" fillId="0" borderId="0" xfId="4" applyFont="1" applyFill="1" applyBorder="1" applyAlignment="1">
      <alignment vertical="top"/>
    </xf>
    <xf numFmtId="0" fontId="2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top"/>
    </xf>
    <xf numFmtId="0" fontId="5" fillId="0" borderId="4" xfId="0" applyFont="1" applyBorder="1" applyAlignment="1">
      <alignment vertical="top"/>
    </xf>
    <xf numFmtId="0" fontId="5" fillId="3" borderId="4" xfId="0" applyFont="1" applyFill="1" applyBorder="1" applyAlignment="1">
      <alignment horizontal="left" vertical="top" wrapText="1"/>
    </xf>
    <xf numFmtId="0" fontId="5" fillId="5" borderId="4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8" fillId="0" borderId="9" xfId="4" applyFont="1" applyFill="1" applyBorder="1" applyAlignment="1">
      <alignment horizontal="center" vertical="center" wrapText="1"/>
    </xf>
    <xf numFmtId="0" fontId="14" fillId="0" borderId="1" xfId="4" applyFont="1" applyBorder="1" applyAlignment="1">
      <alignment horizontal="left" vertical="center" wrapText="1"/>
    </xf>
    <xf numFmtId="164" fontId="14" fillId="10" borderId="1" xfId="4" applyNumberFormat="1" applyFont="1" applyFill="1" applyBorder="1" applyAlignment="1">
      <alignment horizontal="center" vertical="center" wrapText="1"/>
    </xf>
    <xf numFmtId="165" fontId="8" fillId="0" borderId="9" xfId="4" applyNumberFormat="1" applyFont="1" applyFill="1" applyBorder="1" applyAlignment="1">
      <alignment horizontal="center" vertical="center" wrapText="1"/>
    </xf>
    <xf numFmtId="0" fontId="14" fillId="0" borderId="4" xfId="4" applyFont="1" applyBorder="1" applyAlignment="1">
      <alignment horizontal="left" vertical="center" wrapText="1"/>
    </xf>
    <xf numFmtId="164" fontId="14" fillId="10" borderId="4" xfId="4" applyNumberFormat="1" applyFont="1" applyFill="1" applyBorder="1" applyAlignment="1">
      <alignment horizontal="center" vertical="center" wrapText="1"/>
    </xf>
    <xf numFmtId="0" fontId="10" fillId="12" borderId="5" xfId="4" applyFont="1" applyFill="1" applyBorder="1" applyAlignment="1">
      <alignment horizontal="center" vertical="top" wrapText="1"/>
    </xf>
    <xf numFmtId="0" fontId="10" fillId="12" borderId="6" xfId="4" applyFont="1" applyFill="1" applyBorder="1" applyAlignment="1">
      <alignment horizontal="center" vertical="top" wrapText="1"/>
    </xf>
    <xf numFmtId="0" fontId="10" fillId="12" borderId="3" xfId="4" applyFont="1" applyFill="1" applyBorder="1" applyAlignment="1">
      <alignment horizontal="center" vertical="top" wrapText="1"/>
    </xf>
    <xf numFmtId="0" fontId="9" fillId="13" borderId="2" xfId="0" applyFont="1" applyFill="1" applyBorder="1" applyAlignment="1">
      <alignment horizontal="center"/>
    </xf>
    <xf numFmtId="164" fontId="14" fillId="8" borderId="3" xfId="4" applyNumberFormat="1" applyFont="1" applyFill="1" applyBorder="1"/>
    <xf numFmtId="164" fontId="14" fillId="8" borderId="1" xfId="4" applyNumberFormat="1" applyFont="1" applyFill="1" applyBorder="1"/>
    <xf numFmtId="0" fontId="10" fillId="12" borderId="1" xfId="4" applyFont="1" applyFill="1" applyBorder="1" applyAlignment="1">
      <alignment horizontal="center" vertical="top" wrapText="1"/>
    </xf>
    <xf numFmtId="0" fontId="9" fillId="7" borderId="8" xfId="0" applyFont="1" applyFill="1" applyBorder="1" applyAlignment="1">
      <alignment horizontal="center" vertical="center"/>
    </xf>
    <xf numFmtId="0" fontId="9" fillId="7" borderId="0" xfId="0" applyFont="1" applyFill="1" applyBorder="1" applyAlignment="1">
      <alignment horizontal="center" vertical="center"/>
    </xf>
    <xf numFmtId="0" fontId="11" fillId="6" borderId="13" xfId="4" applyFont="1" applyFill="1" applyBorder="1" applyAlignment="1">
      <alignment horizontal="center" vertical="center" wrapText="1"/>
    </xf>
    <xf numFmtId="0" fontId="11" fillId="6" borderId="14" xfId="4" applyFont="1" applyFill="1" applyBorder="1" applyAlignment="1">
      <alignment horizontal="center" vertical="center" wrapText="1"/>
    </xf>
    <xf numFmtId="0" fontId="11" fillId="6" borderId="15" xfId="4" applyFont="1" applyFill="1" applyBorder="1" applyAlignment="1">
      <alignment horizontal="center" vertical="center" wrapText="1"/>
    </xf>
    <xf numFmtId="164" fontId="14" fillId="8" borderId="6" xfId="4" applyNumberFormat="1" applyFont="1" applyFill="1" applyBorder="1"/>
    <xf numFmtId="0" fontId="4" fillId="0" borderId="0" xfId="0" applyFont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2" fillId="14" borderId="11" xfId="0" applyFont="1" applyFill="1" applyBorder="1" applyAlignment="1">
      <alignment horizontal="center" vertical="top" wrapText="1"/>
    </xf>
    <xf numFmtId="0" fontId="12" fillId="14" borderId="12" xfId="0" applyFont="1" applyFill="1" applyBorder="1" applyAlignment="1">
      <alignment horizontal="center" vertical="top" wrapText="1"/>
    </xf>
    <xf numFmtId="44" fontId="5" fillId="15" borderId="11" xfId="0" applyNumberFormat="1" applyFont="1" applyFill="1" applyBorder="1" applyAlignment="1">
      <alignment horizontal="center"/>
    </xf>
    <xf numFmtId="44" fontId="5" fillId="15" borderId="12" xfId="0" applyNumberFormat="1" applyFont="1" applyFill="1" applyBorder="1" applyAlignment="1">
      <alignment horizontal="center"/>
    </xf>
  </cellXfs>
  <cellStyles count="5">
    <cellStyle name="Excel Built-in Normal" xfId="4" xr:uid="{BFB559C1-2474-4A66-9102-6ABEFF45D11F}"/>
    <cellStyle name="Normalny" xfId="0" builtinId="0"/>
    <cellStyle name="Normalny 2" xfId="1" xr:uid="{745DC226-AD20-4798-92E7-34E5A10054A7}"/>
    <cellStyle name="Normalny 39 2" xfId="3" xr:uid="{3A44222D-FB25-40E3-95B0-7E265D2855C4}"/>
    <cellStyle name="Normalny 59" xfId="2" xr:uid="{FBDE5249-AB00-4990-85AE-A110068BC1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terki/Rejestr%20Usterek%20GPT_TDJP-T&#322;ocznia_PG%20i%20AKPiA_Obs&#322;uga%20stacj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ne do list - nie usuwać!"/>
      <sheetName val="2015"/>
      <sheetName val="2016-TDJG+TDJP"/>
      <sheetName val="2017"/>
    </sheetNames>
    <sheetDataSet>
      <sheetData sheetId="0">
        <row r="2">
          <cell r="B2" t="str">
            <v>DN700 Sędziszów - Pogórska Wola (Nowy) P1306201</v>
          </cell>
        </row>
        <row r="3">
          <cell r="B3" t="str">
            <v>DN700/500 Sędziszów - Łukanowice - Śledziejowice (Stary) P1305702</v>
          </cell>
        </row>
        <row r="4">
          <cell r="B4" t="str">
            <v>DN500 Pogórska Wola - Łukanowice - Tworzeń (Nowy) P1305301</v>
          </cell>
        </row>
        <row r="5">
          <cell r="B5" t="str">
            <v>DN500 Pogórska Wola - Łukanowice (Skawina) P1305401</v>
          </cell>
        </row>
        <row r="6">
          <cell r="B6" t="str">
            <v>DN500 Łukanowice - Śledziejowice (Stary) P1305701</v>
          </cell>
        </row>
        <row r="7">
          <cell r="B7" t="str">
            <v>DN500 Łukanowice - Śledziejowice - Zederman (Nowy) P1305302</v>
          </cell>
        </row>
        <row r="8">
          <cell r="B8" t="str">
            <v>DN500 Łukanowice - Skawina P1305402</v>
          </cell>
        </row>
        <row r="9">
          <cell r="B9" t="str">
            <v>DN400 Sędziszów - Tarnów Mościce P1306402</v>
          </cell>
        </row>
        <row r="10">
          <cell r="B10" t="str">
            <v>DN300 Łukanowice - Swarzów P1306001</v>
          </cell>
        </row>
        <row r="11">
          <cell r="B11" t="str">
            <v>DN300 Pogórska Wola - Swarzów P1306101</v>
          </cell>
        </row>
        <row r="12">
          <cell r="B12" t="str">
            <v>DN300 Swarzów - Grzybów P1305902</v>
          </cell>
        </row>
        <row r="13">
          <cell r="B13" t="str">
            <v>DN250 Tarnów Mościce - Łukanowice P1305801</v>
          </cell>
        </row>
        <row r="14">
          <cell r="B14" t="str">
            <v>DN250 Łukanowice - Śledziejowice P1305802</v>
          </cell>
        </row>
        <row r="15">
          <cell r="B15" t="str">
            <v>DN200 Nagawczyna - Tuszyma P1310201</v>
          </cell>
        </row>
        <row r="16">
          <cell r="B16" t="str">
            <v>DN200 Tuszyma - Komorów P1310101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94E24-F2BB-440E-8CD9-2A822CC28D91}">
  <sheetPr>
    <pageSetUpPr fitToPage="1"/>
  </sheetPr>
  <dimension ref="A1:W57"/>
  <sheetViews>
    <sheetView tabSelected="1" topLeftCell="E1" zoomScaleNormal="100" workbookViewId="0">
      <selection activeCell="P5" sqref="P5"/>
    </sheetView>
  </sheetViews>
  <sheetFormatPr defaultColWidth="9.140625" defaultRowHeight="16.5"/>
  <cols>
    <col min="1" max="1" width="4.28515625" style="11" bestFit="1" customWidth="1"/>
    <col min="2" max="2" width="15.7109375" style="11" bestFit="1" customWidth="1"/>
    <col min="3" max="3" width="35.28515625" style="11" customWidth="1"/>
    <col min="4" max="4" width="43.28515625" style="17" customWidth="1"/>
    <col min="5" max="5" width="19" style="10" customWidth="1"/>
    <col min="6" max="6" width="17.42578125" style="11" customWidth="1"/>
    <col min="7" max="7" width="20" style="11" customWidth="1"/>
    <col min="8" max="8" width="14.28515625" style="11" customWidth="1"/>
    <col min="9" max="9" width="12.28515625" style="11" customWidth="1"/>
    <col min="10" max="10" width="12.5703125" style="11" customWidth="1"/>
    <col min="11" max="11" width="14.140625" style="11" customWidth="1"/>
    <col min="12" max="12" width="19.42578125" style="11" customWidth="1"/>
    <col min="13" max="13" width="25.85546875" style="11" customWidth="1"/>
    <col min="14" max="14" width="13.140625" style="10" bestFit="1" customWidth="1"/>
    <col min="15" max="15" width="12.5703125" style="11" customWidth="1"/>
    <col min="16" max="16" width="9.7109375" style="11" customWidth="1"/>
    <col min="17" max="17" width="15.85546875" style="11" bestFit="1" customWidth="1"/>
    <col min="18" max="16384" width="9.140625" style="11"/>
  </cols>
  <sheetData>
    <row r="1" spans="1:23" ht="66.95" customHeight="1" thickBot="1">
      <c r="A1" s="66" t="s">
        <v>133</v>
      </c>
      <c r="B1" s="67"/>
      <c r="C1" s="67"/>
      <c r="D1" s="68"/>
      <c r="N1" s="70" t="s">
        <v>135</v>
      </c>
      <c r="O1" s="70"/>
      <c r="P1" s="70"/>
      <c r="Q1" s="70"/>
    </row>
    <row r="2" spans="1:23" ht="83.1" customHeight="1">
      <c r="A2" s="38"/>
      <c r="B2" s="39"/>
      <c r="C2" s="39"/>
      <c r="D2" s="8"/>
      <c r="E2" s="64" t="s">
        <v>112</v>
      </c>
      <c r="F2" s="65"/>
      <c r="G2" s="65"/>
      <c r="H2" s="65"/>
      <c r="I2" s="65"/>
      <c r="J2" s="65"/>
      <c r="K2" s="65"/>
      <c r="L2" s="65"/>
      <c r="M2" s="65"/>
      <c r="N2" s="12"/>
      <c r="O2" s="13"/>
      <c r="P2" s="13"/>
      <c r="Q2" s="13"/>
      <c r="R2" s="13"/>
      <c r="S2" s="13"/>
      <c r="T2" s="13"/>
      <c r="U2" s="13"/>
      <c r="V2" s="13"/>
      <c r="W2" s="13"/>
    </row>
    <row r="3" spans="1:23" ht="18.75">
      <c r="A3" s="14" t="s">
        <v>95</v>
      </c>
      <c r="B3" s="14" t="s">
        <v>96</v>
      </c>
      <c r="C3" s="14" t="s">
        <v>97</v>
      </c>
      <c r="D3" s="14" t="s">
        <v>98</v>
      </c>
      <c r="E3" s="14" t="s">
        <v>99</v>
      </c>
      <c r="F3" s="14" t="s">
        <v>100</v>
      </c>
      <c r="G3" s="14" t="s">
        <v>101</v>
      </c>
      <c r="H3" s="14" t="s">
        <v>102</v>
      </c>
      <c r="I3" s="14" t="s">
        <v>103</v>
      </c>
      <c r="J3" s="14" t="s">
        <v>104</v>
      </c>
      <c r="K3" s="14" t="s">
        <v>105</v>
      </c>
      <c r="L3" s="14" t="s">
        <v>106</v>
      </c>
      <c r="M3" s="14" t="s">
        <v>107</v>
      </c>
      <c r="N3" s="14" t="s">
        <v>108</v>
      </c>
      <c r="O3" s="14" t="s">
        <v>109</v>
      </c>
      <c r="P3" s="14" t="s">
        <v>110</v>
      </c>
      <c r="Q3" s="14" t="s">
        <v>111</v>
      </c>
    </row>
    <row r="4" spans="1:23" s="15" customFormat="1" ht="26.45" customHeight="1">
      <c r="A4" s="40"/>
      <c r="B4" s="40"/>
      <c r="C4" s="40"/>
      <c r="D4" s="72"/>
      <c r="E4" s="72"/>
      <c r="F4" s="72"/>
      <c r="G4" s="72"/>
      <c r="H4" s="72"/>
      <c r="I4" s="72"/>
      <c r="J4" s="72"/>
      <c r="K4" s="72"/>
      <c r="L4" s="72"/>
      <c r="M4" s="72"/>
      <c r="N4" s="71" t="s">
        <v>54</v>
      </c>
      <c r="O4" s="71"/>
      <c r="P4" s="71" t="s">
        <v>55</v>
      </c>
      <c r="Q4" s="71"/>
    </row>
    <row r="5" spans="1:23" s="15" customFormat="1" ht="76.5">
      <c r="A5" s="41" t="s">
        <v>0</v>
      </c>
      <c r="B5" s="41" t="s">
        <v>1</v>
      </c>
      <c r="C5" s="41" t="s">
        <v>56</v>
      </c>
      <c r="D5" s="41" t="s">
        <v>2</v>
      </c>
      <c r="E5" s="41" t="s">
        <v>3</v>
      </c>
      <c r="F5" s="41" t="s">
        <v>4</v>
      </c>
      <c r="G5" s="41" t="s">
        <v>5</v>
      </c>
      <c r="H5" s="41" t="s">
        <v>6</v>
      </c>
      <c r="I5" s="41" t="s">
        <v>138</v>
      </c>
      <c r="J5" s="41" t="s">
        <v>93</v>
      </c>
      <c r="K5" s="41" t="s">
        <v>94</v>
      </c>
      <c r="L5" s="41" t="s">
        <v>136</v>
      </c>
      <c r="M5" s="41" t="s">
        <v>137</v>
      </c>
      <c r="N5" s="42" t="s">
        <v>139</v>
      </c>
      <c r="O5" s="42" t="s">
        <v>91</v>
      </c>
      <c r="P5" s="42" t="s">
        <v>140</v>
      </c>
      <c r="Q5" s="42" t="s">
        <v>92</v>
      </c>
    </row>
    <row r="6" spans="1:23" s="16" customFormat="1" ht="15.6" customHeight="1">
      <c r="A6" s="43">
        <v>1</v>
      </c>
      <c r="B6" s="43" t="s">
        <v>8</v>
      </c>
      <c r="C6" s="44" t="s">
        <v>65</v>
      </c>
      <c r="D6" s="43" t="s">
        <v>9</v>
      </c>
      <c r="E6" s="43">
        <v>500</v>
      </c>
      <c r="F6" s="45" t="s">
        <v>10</v>
      </c>
      <c r="G6" s="45" t="s">
        <v>11</v>
      </c>
      <c r="H6" s="43">
        <v>185</v>
      </c>
      <c r="I6" s="43" t="s">
        <v>61</v>
      </c>
      <c r="J6" s="46"/>
      <c r="K6" s="46"/>
      <c r="L6" s="43">
        <f>J6+K6</f>
        <v>0</v>
      </c>
      <c r="M6" s="43">
        <f>L6*2</f>
        <v>0</v>
      </c>
      <c r="N6" s="43" t="s">
        <v>7</v>
      </c>
      <c r="O6" s="43" t="s">
        <v>62</v>
      </c>
      <c r="P6" s="43" t="s">
        <v>7</v>
      </c>
      <c r="Q6" s="43" t="s">
        <v>62</v>
      </c>
    </row>
    <row r="7" spans="1:23" s="16" customFormat="1" ht="15.6" customHeight="1">
      <c r="A7" s="43">
        <v>2</v>
      </c>
      <c r="B7" s="43" t="s">
        <v>8</v>
      </c>
      <c r="C7" s="44" t="s">
        <v>65</v>
      </c>
      <c r="D7" s="43" t="s">
        <v>9</v>
      </c>
      <c r="E7" s="43">
        <v>500</v>
      </c>
      <c r="F7" s="45" t="s">
        <v>10</v>
      </c>
      <c r="G7" s="45" t="s">
        <v>11</v>
      </c>
      <c r="H7" s="43">
        <v>185</v>
      </c>
      <c r="I7" s="43" t="s">
        <v>61</v>
      </c>
      <c r="J7" s="46"/>
      <c r="K7" s="46"/>
      <c r="L7" s="43">
        <f t="shared" ref="L7:L35" si="0">J7+K7</f>
        <v>0</v>
      </c>
      <c r="M7" s="43">
        <f t="shared" ref="M7:M35" si="1">L7*2</f>
        <v>0</v>
      </c>
      <c r="N7" s="43" t="s">
        <v>7</v>
      </c>
      <c r="O7" s="43" t="s">
        <v>62</v>
      </c>
      <c r="P7" s="43" t="s">
        <v>7</v>
      </c>
      <c r="Q7" s="43" t="s">
        <v>62</v>
      </c>
    </row>
    <row r="8" spans="1:23" s="16" customFormat="1" ht="15.6" customHeight="1">
      <c r="A8" s="43">
        <v>3</v>
      </c>
      <c r="B8" s="43" t="s">
        <v>8</v>
      </c>
      <c r="C8" s="44" t="s">
        <v>66</v>
      </c>
      <c r="D8" s="43" t="s">
        <v>12</v>
      </c>
      <c r="E8" s="43">
        <v>500</v>
      </c>
      <c r="F8" s="45" t="s">
        <v>10</v>
      </c>
      <c r="G8" s="45" t="s">
        <v>11</v>
      </c>
      <c r="H8" s="43">
        <v>185</v>
      </c>
      <c r="I8" s="43" t="s">
        <v>61</v>
      </c>
      <c r="J8" s="46"/>
      <c r="K8" s="46"/>
      <c r="L8" s="43">
        <f t="shared" si="0"/>
        <v>0</v>
      </c>
      <c r="M8" s="43">
        <f t="shared" si="1"/>
        <v>0</v>
      </c>
      <c r="N8" s="43" t="s">
        <v>7</v>
      </c>
      <c r="O8" s="43" t="s">
        <v>62</v>
      </c>
      <c r="P8" s="43" t="s">
        <v>7</v>
      </c>
      <c r="Q8" s="43" t="s">
        <v>62</v>
      </c>
    </row>
    <row r="9" spans="1:23" s="16" customFormat="1" ht="15" customHeight="1">
      <c r="A9" s="43">
        <v>4</v>
      </c>
      <c r="B9" s="43" t="s">
        <v>8</v>
      </c>
      <c r="C9" s="44" t="s">
        <v>65</v>
      </c>
      <c r="D9" s="43" t="s">
        <v>9</v>
      </c>
      <c r="E9" s="43">
        <v>500</v>
      </c>
      <c r="F9" s="45" t="s">
        <v>13</v>
      </c>
      <c r="G9" s="45" t="s">
        <v>14</v>
      </c>
      <c r="H9" s="43">
        <v>40</v>
      </c>
      <c r="I9" s="43" t="s">
        <v>61</v>
      </c>
      <c r="J9" s="46"/>
      <c r="K9" s="46"/>
      <c r="L9" s="43">
        <f t="shared" si="0"/>
        <v>0</v>
      </c>
      <c r="M9" s="43">
        <f t="shared" si="1"/>
        <v>0</v>
      </c>
      <c r="N9" s="43" t="s">
        <v>7</v>
      </c>
      <c r="O9" s="43" t="s">
        <v>62</v>
      </c>
      <c r="P9" s="43" t="s">
        <v>7</v>
      </c>
      <c r="Q9" s="43" t="s">
        <v>62</v>
      </c>
    </row>
    <row r="10" spans="1:23" s="16" customFormat="1" ht="16.5" customHeight="1">
      <c r="A10" s="43">
        <v>5</v>
      </c>
      <c r="B10" s="43" t="s">
        <v>8</v>
      </c>
      <c r="C10" s="44" t="s">
        <v>90</v>
      </c>
      <c r="D10" s="43" t="s">
        <v>9</v>
      </c>
      <c r="E10" s="43">
        <v>500</v>
      </c>
      <c r="F10" s="45" t="s">
        <v>71</v>
      </c>
      <c r="G10" s="45" t="s">
        <v>72</v>
      </c>
      <c r="H10" s="43">
        <v>25</v>
      </c>
      <c r="I10" s="43" t="s">
        <v>49</v>
      </c>
      <c r="J10" s="46"/>
      <c r="K10" s="43"/>
      <c r="L10" s="43">
        <f t="shared" si="0"/>
        <v>0</v>
      </c>
      <c r="M10" s="43">
        <f t="shared" si="1"/>
        <v>0</v>
      </c>
      <c r="N10" s="43" t="s">
        <v>7</v>
      </c>
      <c r="O10" s="43" t="s">
        <v>62</v>
      </c>
      <c r="P10" s="43" t="s">
        <v>7</v>
      </c>
      <c r="Q10" s="43" t="s">
        <v>62</v>
      </c>
    </row>
    <row r="11" spans="1:23" s="16" customFormat="1" ht="15" customHeight="1">
      <c r="A11" s="43">
        <v>6</v>
      </c>
      <c r="B11" s="43" t="s">
        <v>8</v>
      </c>
      <c r="C11" s="44" t="s">
        <v>66</v>
      </c>
      <c r="D11" s="45" t="s">
        <v>15</v>
      </c>
      <c r="E11" s="43">
        <v>250</v>
      </c>
      <c r="F11" s="45" t="s">
        <v>16</v>
      </c>
      <c r="G11" s="45" t="s">
        <v>17</v>
      </c>
      <c r="H11" s="43">
        <v>42</v>
      </c>
      <c r="I11" s="43" t="s">
        <v>48</v>
      </c>
      <c r="J11" s="46"/>
      <c r="K11" s="43"/>
      <c r="L11" s="43">
        <f t="shared" si="0"/>
        <v>0</v>
      </c>
      <c r="M11" s="43">
        <f t="shared" si="1"/>
        <v>0</v>
      </c>
      <c r="N11" s="43" t="s">
        <v>7</v>
      </c>
      <c r="O11" s="43" t="s">
        <v>62</v>
      </c>
      <c r="P11" s="43" t="s">
        <v>7</v>
      </c>
      <c r="Q11" s="43" t="s">
        <v>62</v>
      </c>
    </row>
    <row r="12" spans="1:23" s="16" customFormat="1" ht="15.6" customHeight="1">
      <c r="A12" s="43">
        <v>7</v>
      </c>
      <c r="B12" s="43" t="s">
        <v>8</v>
      </c>
      <c r="C12" s="44" t="s">
        <v>66</v>
      </c>
      <c r="D12" s="45" t="s">
        <v>15</v>
      </c>
      <c r="E12" s="43">
        <v>250</v>
      </c>
      <c r="F12" s="45" t="s">
        <v>16</v>
      </c>
      <c r="G12" s="45" t="s">
        <v>17</v>
      </c>
      <c r="H12" s="43">
        <v>42</v>
      </c>
      <c r="I12" s="43" t="s">
        <v>48</v>
      </c>
      <c r="J12" s="46"/>
      <c r="K12" s="43"/>
      <c r="L12" s="43">
        <f t="shared" si="0"/>
        <v>0</v>
      </c>
      <c r="M12" s="43">
        <f t="shared" si="1"/>
        <v>0</v>
      </c>
      <c r="N12" s="43" t="s">
        <v>7</v>
      </c>
      <c r="O12" s="43" t="s">
        <v>62</v>
      </c>
      <c r="P12" s="43" t="s">
        <v>7</v>
      </c>
      <c r="Q12" s="43" t="s">
        <v>62</v>
      </c>
    </row>
    <row r="13" spans="1:23" s="16" customFormat="1" ht="15.6" customHeight="1">
      <c r="A13" s="43">
        <v>8</v>
      </c>
      <c r="B13" s="43" t="s">
        <v>8</v>
      </c>
      <c r="C13" s="44" t="s">
        <v>18</v>
      </c>
      <c r="D13" s="43" t="s">
        <v>18</v>
      </c>
      <c r="E13" s="43">
        <v>500</v>
      </c>
      <c r="F13" s="45" t="s">
        <v>19</v>
      </c>
      <c r="G13" s="45" t="s">
        <v>20</v>
      </c>
      <c r="H13" s="43">
        <v>10</v>
      </c>
      <c r="I13" s="43" t="s">
        <v>70</v>
      </c>
      <c r="J13" s="46"/>
      <c r="K13" s="46"/>
      <c r="L13" s="43">
        <f t="shared" si="0"/>
        <v>0</v>
      </c>
      <c r="M13" s="43">
        <f t="shared" si="1"/>
        <v>0</v>
      </c>
      <c r="N13" s="43" t="s">
        <v>7</v>
      </c>
      <c r="O13" s="43" t="s">
        <v>62</v>
      </c>
      <c r="P13" s="43" t="s">
        <v>7</v>
      </c>
      <c r="Q13" s="43" t="s">
        <v>62</v>
      </c>
    </row>
    <row r="14" spans="1:23" s="16" customFormat="1" ht="15" customHeight="1">
      <c r="A14" s="43">
        <v>9</v>
      </c>
      <c r="B14" s="43" t="s">
        <v>8</v>
      </c>
      <c r="C14" s="44" t="s">
        <v>21</v>
      </c>
      <c r="D14" s="43" t="s">
        <v>21</v>
      </c>
      <c r="E14" s="43">
        <v>700</v>
      </c>
      <c r="F14" s="45" t="s">
        <v>22</v>
      </c>
      <c r="G14" s="45" t="s">
        <v>23</v>
      </c>
      <c r="H14" s="43">
        <v>45</v>
      </c>
      <c r="I14" s="43" t="s">
        <v>48</v>
      </c>
      <c r="J14" s="46"/>
      <c r="K14" s="43"/>
      <c r="L14" s="43">
        <f t="shared" si="0"/>
        <v>0</v>
      </c>
      <c r="M14" s="43">
        <f t="shared" si="1"/>
        <v>0</v>
      </c>
      <c r="N14" s="43" t="s">
        <v>7</v>
      </c>
      <c r="O14" s="43" t="s">
        <v>62</v>
      </c>
      <c r="P14" s="43" t="s">
        <v>7</v>
      </c>
      <c r="Q14" s="43" t="s">
        <v>62</v>
      </c>
    </row>
    <row r="15" spans="1:23" s="16" customFormat="1" ht="15.6" customHeight="1">
      <c r="A15" s="43">
        <v>10</v>
      </c>
      <c r="B15" s="43" t="s">
        <v>8</v>
      </c>
      <c r="C15" s="47" t="s">
        <v>67</v>
      </c>
      <c r="D15" s="43" t="s">
        <v>24</v>
      </c>
      <c r="E15" s="43">
        <v>200</v>
      </c>
      <c r="F15" s="45" t="s">
        <v>28</v>
      </c>
      <c r="G15" s="45" t="s">
        <v>25</v>
      </c>
      <c r="H15" s="43">
        <v>12</v>
      </c>
      <c r="I15" s="43" t="s">
        <v>70</v>
      </c>
      <c r="J15" s="46"/>
      <c r="K15" s="46"/>
      <c r="L15" s="43">
        <f t="shared" si="0"/>
        <v>0</v>
      </c>
      <c r="M15" s="43">
        <f t="shared" si="1"/>
        <v>0</v>
      </c>
      <c r="N15" s="43" t="s">
        <v>7</v>
      </c>
      <c r="O15" s="43" t="s">
        <v>62</v>
      </c>
      <c r="P15" s="43" t="s">
        <v>7</v>
      </c>
      <c r="Q15" s="43" t="s">
        <v>62</v>
      </c>
    </row>
    <row r="16" spans="1:23" s="16" customFormat="1" ht="15.6" customHeight="1">
      <c r="A16" s="43">
        <v>11</v>
      </c>
      <c r="B16" s="43" t="s">
        <v>8</v>
      </c>
      <c r="C16" s="47" t="s">
        <v>68</v>
      </c>
      <c r="D16" s="43" t="s">
        <v>26</v>
      </c>
      <c r="E16" s="43">
        <v>400</v>
      </c>
      <c r="F16" s="45" t="s">
        <v>13</v>
      </c>
      <c r="G16" s="45" t="s">
        <v>27</v>
      </c>
      <c r="H16" s="43">
        <v>30</v>
      </c>
      <c r="I16" s="43" t="s">
        <v>61</v>
      </c>
      <c r="J16" s="46"/>
      <c r="K16" s="46"/>
      <c r="L16" s="43">
        <f t="shared" si="0"/>
        <v>0</v>
      </c>
      <c r="M16" s="43">
        <f t="shared" si="1"/>
        <v>0</v>
      </c>
      <c r="N16" s="43" t="s">
        <v>7</v>
      </c>
      <c r="O16" s="43" t="s">
        <v>62</v>
      </c>
      <c r="P16" s="43" t="s">
        <v>7</v>
      </c>
      <c r="Q16" s="43" t="s">
        <v>62</v>
      </c>
    </row>
    <row r="17" spans="1:17" s="16" customFormat="1" ht="15.6" customHeight="1">
      <c r="A17" s="43">
        <v>12</v>
      </c>
      <c r="B17" s="43" t="s">
        <v>8</v>
      </c>
      <c r="C17" s="47" t="s">
        <v>69</v>
      </c>
      <c r="D17" s="43" t="s">
        <v>26</v>
      </c>
      <c r="E17" s="43">
        <v>400</v>
      </c>
      <c r="F17" s="45" t="s">
        <v>28</v>
      </c>
      <c r="G17" s="45" t="s">
        <v>25</v>
      </c>
      <c r="H17" s="43">
        <v>12</v>
      </c>
      <c r="I17" s="43" t="s">
        <v>70</v>
      </c>
      <c r="J17" s="46"/>
      <c r="K17" s="46"/>
      <c r="L17" s="43">
        <f t="shared" si="0"/>
        <v>0</v>
      </c>
      <c r="M17" s="43">
        <f t="shared" si="1"/>
        <v>0</v>
      </c>
      <c r="N17" s="43" t="s">
        <v>7</v>
      </c>
      <c r="O17" s="43" t="s">
        <v>62</v>
      </c>
      <c r="P17" s="43" t="s">
        <v>7</v>
      </c>
      <c r="Q17" s="43" t="s">
        <v>62</v>
      </c>
    </row>
    <row r="18" spans="1:17" s="16" customFormat="1" ht="15.6" customHeight="1">
      <c r="A18" s="43">
        <v>13</v>
      </c>
      <c r="B18" s="43" t="s">
        <v>8</v>
      </c>
      <c r="C18" s="47" t="s">
        <v>69</v>
      </c>
      <c r="D18" s="43" t="s">
        <v>24</v>
      </c>
      <c r="E18" s="43">
        <v>200</v>
      </c>
      <c r="F18" s="45" t="s">
        <v>73</v>
      </c>
      <c r="G18" s="45" t="s">
        <v>74</v>
      </c>
      <c r="H18" s="43">
        <v>12</v>
      </c>
      <c r="I18" s="43" t="s">
        <v>49</v>
      </c>
      <c r="J18" s="46"/>
      <c r="K18" s="43"/>
      <c r="L18" s="43">
        <f t="shared" si="0"/>
        <v>0</v>
      </c>
      <c r="M18" s="43">
        <f t="shared" si="1"/>
        <v>0</v>
      </c>
      <c r="N18" s="43" t="s">
        <v>7</v>
      </c>
      <c r="O18" s="43" t="s">
        <v>62</v>
      </c>
      <c r="P18" s="43" t="s">
        <v>7</v>
      </c>
      <c r="Q18" s="43" t="s">
        <v>62</v>
      </c>
    </row>
    <row r="19" spans="1:17" s="16" customFormat="1" ht="15.6" customHeight="1">
      <c r="A19" s="43">
        <v>14</v>
      </c>
      <c r="B19" s="43" t="s">
        <v>8</v>
      </c>
      <c r="C19" s="47" t="s">
        <v>69</v>
      </c>
      <c r="D19" s="43" t="s">
        <v>26</v>
      </c>
      <c r="E19" s="43">
        <v>400</v>
      </c>
      <c r="F19" s="45" t="s">
        <v>73</v>
      </c>
      <c r="G19" s="45" t="s">
        <v>74</v>
      </c>
      <c r="H19" s="43">
        <v>12</v>
      </c>
      <c r="I19" s="43" t="s">
        <v>49</v>
      </c>
      <c r="J19" s="46"/>
      <c r="K19" s="43"/>
      <c r="L19" s="43">
        <f t="shared" si="0"/>
        <v>0</v>
      </c>
      <c r="M19" s="43">
        <f t="shared" si="1"/>
        <v>0</v>
      </c>
      <c r="N19" s="43" t="s">
        <v>7</v>
      </c>
      <c r="O19" s="43" t="s">
        <v>62</v>
      </c>
      <c r="P19" s="43" t="s">
        <v>7</v>
      </c>
      <c r="Q19" s="43" t="s">
        <v>62</v>
      </c>
    </row>
    <row r="20" spans="1:17" s="16" customFormat="1" ht="15.6" customHeight="1">
      <c r="A20" s="43">
        <v>15</v>
      </c>
      <c r="B20" s="43" t="s">
        <v>8</v>
      </c>
      <c r="C20" s="48" t="s">
        <v>59</v>
      </c>
      <c r="D20" s="43" t="s">
        <v>29</v>
      </c>
      <c r="E20" s="43">
        <v>700</v>
      </c>
      <c r="F20" s="43" t="s">
        <v>30</v>
      </c>
      <c r="G20" s="43" t="s">
        <v>31</v>
      </c>
      <c r="H20" s="43">
        <v>14</v>
      </c>
      <c r="I20" s="43" t="s">
        <v>49</v>
      </c>
      <c r="J20" s="46"/>
      <c r="K20" s="43"/>
      <c r="L20" s="43">
        <f t="shared" si="0"/>
        <v>0</v>
      </c>
      <c r="M20" s="43">
        <f t="shared" si="1"/>
        <v>0</v>
      </c>
      <c r="N20" s="43" t="s">
        <v>7</v>
      </c>
      <c r="O20" s="43" t="s">
        <v>62</v>
      </c>
      <c r="P20" s="43" t="s">
        <v>7</v>
      </c>
      <c r="Q20" s="43" t="s">
        <v>62</v>
      </c>
    </row>
    <row r="21" spans="1:17" s="16" customFormat="1" ht="15.6" customHeight="1">
      <c r="A21" s="43">
        <v>16</v>
      </c>
      <c r="B21" s="43" t="s">
        <v>8</v>
      </c>
      <c r="C21" s="48" t="s">
        <v>59</v>
      </c>
      <c r="D21" s="43" t="s">
        <v>29</v>
      </c>
      <c r="E21" s="43">
        <v>700</v>
      </c>
      <c r="F21" s="43" t="s">
        <v>32</v>
      </c>
      <c r="G21" s="43" t="s">
        <v>33</v>
      </c>
      <c r="H21" s="43">
        <v>12</v>
      </c>
      <c r="I21" s="43" t="s">
        <v>49</v>
      </c>
      <c r="J21" s="46"/>
      <c r="K21" s="43"/>
      <c r="L21" s="43">
        <f t="shared" si="0"/>
        <v>0</v>
      </c>
      <c r="M21" s="43">
        <f t="shared" si="1"/>
        <v>0</v>
      </c>
      <c r="N21" s="43" t="s">
        <v>7</v>
      </c>
      <c r="O21" s="43" t="s">
        <v>62</v>
      </c>
      <c r="P21" s="43" t="s">
        <v>7</v>
      </c>
      <c r="Q21" s="43" t="s">
        <v>62</v>
      </c>
    </row>
    <row r="22" spans="1:17" s="16" customFormat="1" ht="15.6" customHeight="1">
      <c r="A22" s="43">
        <v>17</v>
      </c>
      <c r="B22" s="43" t="s">
        <v>8</v>
      </c>
      <c r="C22" s="48" t="s">
        <v>34</v>
      </c>
      <c r="D22" s="43" t="s">
        <v>34</v>
      </c>
      <c r="E22" s="43">
        <v>1000</v>
      </c>
      <c r="F22" s="43" t="s">
        <v>35</v>
      </c>
      <c r="G22" s="43" t="s">
        <v>36</v>
      </c>
      <c r="H22" s="43">
        <v>140</v>
      </c>
      <c r="I22" s="43" t="s">
        <v>61</v>
      </c>
      <c r="J22" s="46"/>
      <c r="K22" s="46"/>
      <c r="L22" s="43">
        <f t="shared" si="0"/>
        <v>0</v>
      </c>
      <c r="M22" s="43">
        <f t="shared" si="1"/>
        <v>0</v>
      </c>
      <c r="N22" s="43" t="s">
        <v>7</v>
      </c>
      <c r="O22" s="43" t="s">
        <v>62</v>
      </c>
      <c r="P22" s="43" t="s">
        <v>7</v>
      </c>
      <c r="Q22" s="43" t="s">
        <v>62</v>
      </c>
    </row>
    <row r="23" spans="1:17" s="16" customFormat="1" ht="15.6" customHeight="1">
      <c r="A23" s="43">
        <v>18</v>
      </c>
      <c r="B23" s="43" t="s">
        <v>8</v>
      </c>
      <c r="C23" s="48" t="s">
        <v>34</v>
      </c>
      <c r="D23" s="43" t="s">
        <v>34</v>
      </c>
      <c r="E23" s="43">
        <v>1000</v>
      </c>
      <c r="F23" s="43" t="s">
        <v>35</v>
      </c>
      <c r="G23" s="43" t="s">
        <v>36</v>
      </c>
      <c r="H23" s="43">
        <v>140</v>
      </c>
      <c r="I23" s="43" t="s">
        <v>61</v>
      </c>
      <c r="J23" s="46"/>
      <c r="K23" s="46"/>
      <c r="L23" s="43">
        <f t="shared" si="0"/>
        <v>0</v>
      </c>
      <c r="M23" s="43">
        <f t="shared" si="1"/>
        <v>0</v>
      </c>
      <c r="N23" s="43" t="s">
        <v>7</v>
      </c>
      <c r="O23" s="43" t="s">
        <v>62</v>
      </c>
      <c r="P23" s="43" t="s">
        <v>7</v>
      </c>
      <c r="Q23" s="43" t="s">
        <v>62</v>
      </c>
    </row>
    <row r="24" spans="1:17" s="16" customFormat="1" ht="15.6" customHeight="1">
      <c r="A24" s="43">
        <v>19</v>
      </c>
      <c r="B24" s="43" t="s">
        <v>8</v>
      </c>
      <c r="C24" s="48" t="s">
        <v>83</v>
      </c>
      <c r="D24" s="43" t="s">
        <v>37</v>
      </c>
      <c r="E24" s="43">
        <v>700</v>
      </c>
      <c r="F24" s="43" t="s">
        <v>85</v>
      </c>
      <c r="G24" s="43" t="s">
        <v>84</v>
      </c>
      <c r="H24" s="43">
        <v>6</v>
      </c>
      <c r="I24" s="43" t="s">
        <v>50</v>
      </c>
      <c r="J24" s="46"/>
      <c r="K24" s="43"/>
      <c r="L24" s="43">
        <f t="shared" si="0"/>
        <v>0</v>
      </c>
      <c r="M24" s="43">
        <f t="shared" si="1"/>
        <v>0</v>
      </c>
      <c r="N24" s="43" t="s">
        <v>7</v>
      </c>
      <c r="O24" s="43" t="s">
        <v>62</v>
      </c>
      <c r="P24" s="43" t="s">
        <v>7</v>
      </c>
      <c r="Q24" s="43" t="s">
        <v>62</v>
      </c>
    </row>
    <row r="25" spans="1:17" s="16" customFormat="1" ht="15.6" customHeight="1">
      <c r="A25" s="43">
        <v>20</v>
      </c>
      <c r="B25" s="43" t="s">
        <v>8</v>
      </c>
      <c r="C25" s="48" t="s">
        <v>60</v>
      </c>
      <c r="D25" s="43" t="s">
        <v>37</v>
      </c>
      <c r="E25" s="43">
        <v>700</v>
      </c>
      <c r="F25" s="43" t="s">
        <v>38</v>
      </c>
      <c r="G25" s="43" t="s">
        <v>39</v>
      </c>
      <c r="H25" s="43">
        <v>10</v>
      </c>
      <c r="I25" s="43" t="s">
        <v>49</v>
      </c>
      <c r="J25" s="46"/>
      <c r="K25" s="43"/>
      <c r="L25" s="43">
        <f t="shared" si="0"/>
        <v>0</v>
      </c>
      <c r="M25" s="43">
        <f t="shared" si="1"/>
        <v>0</v>
      </c>
      <c r="N25" s="43" t="s">
        <v>7</v>
      </c>
      <c r="O25" s="43" t="s">
        <v>62</v>
      </c>
      <c r="P25" s="43" t="s">
        <v>7</v>
      </c>
      <c r="Q25" s="43" t="s">
        <v>62</v>
      </c>
    </row>
    <row r="26" spans="1:17" s="16" customFormat="1" ht="15.6" customHeight="1">
      <c r="A26" s="43">
        <v>21</v>
      </c>
      <c r="B26" s="43" t="s">
        <v>8</v>
      </c>
      <c r="C26" s="48" t="s">
        <v>60</v>
      </c>
      <c r="D26" s="43" t="s">
        <v>37</v>
      </c>
      <c r="E26" s="43">
        <v>700</v>
      </c>
      <c r="F26" s="43" t="s">
        <v>40</v>
      </c>
      <c r="G26" s="43" t="s">
        <v>41</v>
      </c>
      <c r="H26" s="43">
        <v>50</v>
      </c>
      <c r="I26" s="43" t="s">
        <v>61</v>
      </c>
      <c r="J26" s="46"/>
      <c r="K26" s="46"/>
      <c r="L26" s="43">
        <f t="shared" si="0"/>
        <v>0</v>
      </c>
      <c r="M26" s="43">
        <f t="shared" si="1"/>
        <v>0</v>
      </c>
      <c r="N26" s="43" t="s">
        <v>7</v>
      </c>
      <c r="O26" s="43" t="s">
        <v>62</v>
      </c>
      <c r="P26" s="43" t="s">
        <v>7</v>
      </c>
      <c r="Q26" s="43" t="s">
        <v>62</v>
      </c>
    </row>
    <row r="27" spans="1:17" s="16" customFormat="1" ht="15.6" customHeight="1">
      <c r="A27" s="43">
        <v>22</v>
      </c>
      <c r="B27" s="43" t="s">
        <v>8</v>
      </c>
      <c r="C27" s="48" t="s">
        <v>60</v>
      </c>
      <c r="D27" s="43" t="s">
        <v>37</v>
      </c>
      <c r="E27" s="43">
        <v>700</v>
      </c>
      <c r="F27" s="43" t="s">
        <v>40</v>
      </c>
      <c r="G27" s="43" t="s">
        <v>41</v>
      </c>
      <c r="H27" s="43">
        <v>50</v>
      </c>
      <c r="I27" s="43" t="s">
        <v>61</v>
      </c>
      <c r="J27" s="46"/>
      <c r="K27" s="46"/>
      <c r="L27" s="43">
        <f t="shared" si="0"/>
        <v>0</v>
      </c>
      <c r="M27" s="43">
        <f t="shared" si="1"/>
        <v>0</v>
      </c>
      <c r="N27" s="43" t="s">
        <v>7</v>
      </c>
      <c r="O27" s="43" t="s">
        <v>62</v>
      </c>
      <c r="P27" s="43" t="s">
        <v>7</v>
      </c>
      <c r="Q27" s="43" t="s">
        <v>62</v>
      </c>
    </row>
    <row r="28" spans="1:17" s="16" customFormat="1" ht="15.6" customHeight="1">
      <c r="A28" s="43">
        <v>23</v>
      </c>
      <c r="B28" s="43" t="s">
        <v>8</v>
      </c>
      <c r="C28" s="44" t="s">
        <v>86</v>
      </c>
      <c r="D28" s="43" t="s">
        <v>87</v>
      </c>
      <c r="E28" s="43">
        <v>100</v>
      </c>
      <c r="F28" s="43" t="s">
        <v>42</v>
      </c>
      <c r="G28" s="43" t="s">
        <v>43</v>
      </c>
      <c r="H28" s="43">
        <v>7</v>
      </c>
      <c r="I28" s="43" t="s">
        <v>50</v>
      </c>
      <c r="J28" s="46"/>
      <c r="K28" s="43"/>
      <c r="L28" s="43">
        <f t="shared" si="0"/>
        <v>0</v>
      </c>
      <c r="M28" s="43">
        <f t="shared" si="1"/>
        <v>0</v>
      </c>
      <c r="N28" s="43" t="s">
        <v>7</v>
      </c>
      <c r="O28" s="43" t="s">
        <v>62</v>
      </c>
      <c r="P28" s="43" t="s">
        <v>7</v>
      </c>
      <c r="Q28" s="43" t="s">
        <v>62</v>
      </c>
    </row>
    <row r="29" spans="1:17" s="16" customFormat="1" ht="15.6" customHeight="1">
      <c r="A29" s="43">
        <v>24</v>
      </c>
      <c r="B29" s="43" t="s">
        <v>8</v>
      </c>
      <c r="C29" s="44" t="s">
        <v>86</v>
      </c>
      <c r="D29" s="44" t="s">
        <v>87</v>
      </c>
      <c r="E29" s="43">
        <v>400</v>
      </c>
      <c r="F29" s="44" t="s">
        <v>63</v>
      </c>
      <c r="G29" s="44" t="s">
        <v>64</v>
      </c>
      <c r="H29" s="43">
        <v>7</v>
      </c>
      <c r="I29" s="43" t="s">
        <v>50</v>
      </c>
      <c r="J29" s="46"/>
      <c r="K29" s="43"/>
      <c r="L29" s="43">
        <f t="shared" si="0"/>
        <v>0</v>
      </c>
      <c r="M29" s="43">
        <f t="shared" si="1"/>
        <v>0</v>
      </c>
      <c r="N29" s="43" t="s">
        <v>7</v>
      </c>
      <c r="O29" s="43" t="s">
        <v>62</v>
      </c>
      <c r="P29" s="43" t="s">
        <v>7</v>
      </c>
      <c r="Q29" s="43" t="s">
        <v>62</v>
      </c>
    </row>
    <row r="30" spans="1:17" s="16" customFormat="1" ht="15.6" customHeight="1">
      <c r="A30" s="43">
        <v>25</v>
      </c>
      <c r="B30" s="43" t="s">
        <v>8</v>
      </c>
      <c r="C30" s="44" t="s">
        <v>58</v>
      </c>
      <c r="D30" s="43" t="s">
        <v>88</v>
      </c>
      <c r="E30" s="43">
        <v>300</v>
      </c>
      <c r="F30" s="43" t="s">
        <v>46</v>
      </c>
      <c r="G30" s="43" t="s">
        <v>47</v>
      </c>
      <c r="H30" s="43">
        <v>12</v>
      </c>
      <c r="I30" s="43" t="s">
        <v>49</v>
      </c>
      <c r="J30" s="46"/>
      <c r="K30" s="43"/>
      <c r="L30" s="43">
        <f t="shared" si="0"/>
        <v>0</v>
      </c>
      <c r="M30" s="43">
        <f t="shared" si="1"/>
        <v>0</v>
      </c>
      <c r="N30" s="43" t="s">
        <v>7</v>
      </c>
      <c r="O30" s="43" t="s">
        <v>62</v>
      </c>
      <c r="P30" s="43" t="s">
        <v>7</v>
      </c>
      <c r="Q30" s="43" t="s">
        <v>62</v>
      </c>
    </row>
    <row r="31" spans="1:17" s="16" customFormat="1" ht="15.6" customHeight="1">
      <c r="A31" s="43">
        <v>26</v>
      </c>
      <c r="B31" s="43" t="s">
        <v>8</v>
      </c>
      <c r="C31" s="44" t="s">
        <v>57</v>
      </c>
      <c r="D31" s="43" t="s">
        <v>88</v>
      </c>
      <c r="E31" s="43">
        <v>400</v>
      </c>
      <c r="F31" s="43" t="s">
        <v>44</v>
      </c>
      <c r="G31" s="43" t="s">
        <v>45</v>
      </c>
      <c r="H31" s="43">
        <v>11</v>
      </c>
      <c r="I31" s="43" t="s">
        <v>49</v>
      </c>
      <c r="J31" s="46"/>
      <c r="K31" s="43"/>
      <c r="L31" s="43">
        <f t="shared" si="0"/>
        <v>0</v>
      </c>
      <c r="M31" s="43">
        <f t="shared" si="1"/>
        <v>0</v>
      </c>
      <c r="N31" s="43" t="s">
        <v>7</v>
      </c>
      <c r="O31" s="43" t="s">
        <v>62</v>
      </c>
      <c r="P31" s="43" t="s">
        <v>7</v>
      </c>
      <c r="Q31" s="43" t="s">
        <v>62</v>
      </c>
    </row>
    <row r="32" spans="1:17" s="16" customFormat="1" ht="15.6" customHeight="1">
      <c r="A32" s="43">
        <v>27</v>
      </c>
      <c r="B32" s="43" t="s">
        <v>8</v>
      </c>
      <c r="C32" s="44" t="s">
        <v>58</v>
      </c>
      <c r="D32" s="49" t="s">
        <v>88</v>
      </c>
      <c r="E32" s="49">
        <v>300</v>
      </c>
      <c r="F32" s="49" t="s">
        <v>46</v>
      </c>
      <c r="G32" s="49" t="s">
        <v>75</v>
      </c>
      <c r="H32" s="43">
        <v>12</v>
      </c>
      <c r="I32" s="49" t="s">
        <v>49</v>
      </c>
      <c r="J32" s="46"/>
      <c r="K32" s="49"/>
      <c r="L32" s="43">
        <f t="shared" si="0"/>
        <v>0</v>
      </c>
      <c r="M32" s="43">
        <f t="shared" si="1"/>
        <v>0</v>
      </c>
      <c r="N32" s="43" t="s">
        <v>7</v>
      </c>
      <c r="O32" s="43" t="s">
        <v>62</v>
      </c>
      <c r="P32" s="43" t="s">
        <v>7</v>
      </c>
      <c r="Q32" s="43" t="s">
        <v>62</v>
      </c>
    </row>
    <row r="33" spans="1:18" s="16" customFormat="1" ht="15.6" customHeight="1">
      <c r="A33" s="43">
        <v>28</v>
      </c>
      <c r="B33" s="43" t="s">
        <v>8</v>
      </c>
      <c r="C33" s="44" t="s">
        <v>89</v>
      </c>
      <c r="D33" s="49" t="s">
        <v>87</v>
      </c>
      <c r="E33" s="49">
        <v>400</v>
      </c>
      <c r="F33" s="49" t="s">
        <v>76</v>
      </c>
      <c r="G33" s="49" t="s">
        <v>77</v>
      </c>
      <c r="H33" s="43">
        <v>9.5</v>
      </c>
      <c r="I33" s="49" t="s">
        <v>50</v>
      </c>
      <c r="J33" s="46"/>
      <c r="K33" s="49"/>
      <c r="L33" s="43">
        <f t="shared" si="0"/>
        <v>0</v>
      </c>
      <c r="M33" s="43">
        <f t="shared" si="1"/>
        <v>0</v>
      </c>
      <c r="N33" s="43" t="s">
        <v>7</v>
      </c>
      <c r="O33" s="43" t="s">
        <v>62</v>
      </c>
      <c r="P33" s="43" t="s">
        <v>7</v>
      </c>
      <c r="Q33" s="43" t="s">
        <v>62</v>
      </c>
    </row>
    <row r="34" spans="1:18" s="16" customFormat="1" ht="15.6" customHeight="1">
      <c r="A34" s="43">
        <v>29</v>
      </c>
      <c r="B34" s="43" t="s">
        <v>8</v>
      </c>
      <c r="C34" s="44" t="s">
        <v>89</v>
      </c>
      <c r="D34" s="49" t="s">
        <v>87</v>
      </c>
      <c r="E34" s="49">
        <v>400</v>
      </c>
      <c r="F34" s="49" t="s">
        <v>78</v>
      </c>
      <c r="G34" s="49" t="s">
        <v>77</v>
      </c>
      <c r="H34" s="43">
        <v>11</v>
      </c>
      <c r="I34" s="49" t="s">
        <v>49</v>
      </c>
      <c r="J34" s="46"/>
      <c r="K34" s="49"/>
      <c r="L34" s="43">
        <f t="shared" si="0"/>
        <v>0</v>
      </c>
      <c r="M34" s="43">
        <f t="shared" si="1"/>
        <v>0</v>
      </c>
      <c r="N34" s="43" t="s">
        <v>7</v>
      </c>
      <c r="O34" s="43" t="s">
        <v>62</v>
      </c>
      <c r="P34" s="43" t="s">
        <v>7</v>
      </c>
      <c r="Q34" s="43" t="s">
        <v>62</v>
      </c>
    </row>
    <row r="35" spans="1:18" s="16" customFormat="1" ht="15.6" customHeight="1">
      <c r="A35" s="43">
        <v>30</v>
      </c>
      <c r="B35" s="43" t="s">
        <v>8</v>
      </c>
      <c r="C35" s="47" t="s">
        <v>79</v>
      </c>
      <c r="D35" s="50" t="s">
        <v>80</v>
      </c>
      <c r="E35" s="50">
        <v>700</v>
      </c>
      <c r="F35" s="50" t="s">
        <v>81</v>
      </c>
      <c r="G35" s="50" t="s">
        <v>82</v>
      </c>
      <c r="H35" s="43">
        <v>10</v>
      </c>
      <c r="I35" s="50" t="s">
        <v>50</v>
      </c>
      <c r="J35" s="46"/>
      <c r="K35" s="50"/>
      <c r="L35" s="43">
        <f t="shared" si="0"/>
        <v>0</v>
      </c>
      <c r="M35" s="43">
        <f t="shared" si="1"/>
        <v>0</v>
      </c>
      <c r="N35" s="43" t="s">
        <v>7</v>
      </c>
      <c r="O35" s="43" t="s">
        <v>62</v>
      </c>
      <c r="P35" s="43" t="s">
        <v>7</v>
      </c>
      <c r="Q35" s="43" t="s">
        <v>62</v>
      </c>
    </row>
    <row r="36" spans="1:18" ht="80.45" customHeight="1">
      <c r="D36" s="11"/>
      <c r="E36" s="17"/>
      <c r="F36" s="10"/>
      <c r="I36" s="10"/>
      <c r="J36" s="10"/>
      <c r="K36" s="10"/>
      <c r="L36" s="18" t="s">
        <v>134</v>
      </c>
      <c r="M36" s="19">
        <f>SUM(M8:M35)</f>
        <v>0</v>
      </c>
      <c r="Q36" s="10"/>
    </row>
    <row r="37" spans="1:18" ht="18.75">
      <c r="C37" s="60" t="s">
        <v>128</v>
      </c>
      <c r="D37" s="60"/>
      <c r="E37" s="17"/>
      <c r="F37" s="10"/>
      <c r="I37" s="10"/>
      <c r="J37" s="10"/>
      <c r="K37" s="10"/>
      <c r="L37" s="20" t="s">
        <v>113</v>
      </c>
      <c r="M37" s="21">
        <v>0.23</v>
      </c>
      <c r="Q37" s="10"/>
    </row>
    <row r="38" spans="1:18" ht="18.75">
      <c r="A38" s="4"/>
      <c r="B38" s="5" t="s">
        <v>95</v>
      </c>
      <c r="C38" s="5" t="s">
        <v>96</v>
      </c>
      <c r="D38" s="5" t="s">
        <v>97</v>
      </c>
      <c r="E38" s="5" t="s">
        <v>98</v>
      </c>
      <c r="F38" s="5" t="s">
        <v>99</v>
      </c>
      <c r="G38" s="5" t="s">
        <v>100</v>
      </c>
      <c r="H38" s="5" t="s">
        <v>101</v>
      </c>
      <c r="I38" s="5" t="s">
        <v>102</v>
      </c>
      <c r="J38" s="10"/>
      <c r="K38" s="10"/>
      <c r="L38" s="20" t="s">
        <v>114</v>
      </c>
      <c r="M38" s="19">
        <f>M37*M36</f>
        <v>0</v>
      </c>
      <c r="Q38" s="10"/>
    </row>
    <row r="39" spans="1:18" ht="48.6" customHeight="1">
      <c r="A39" s="3"/>
      <c r="B39" s="7" t="s">
        <v>117</v>
      </c>
      <c r="C39" s="7" t="s">
        <v>118</v>
      </c>
      <c r="D39" s="7" t="s">
        <v>119</v>
      </c>
      <c r="E39" s="7" t="s">
        <v>120</v>
      </c>
      <c r="F39" s="7" t="s">
        <v>121</v>
      </c>
      <c r="G39" s="7" t="s">
        <v>122</v>
      </c>
      <c r="H39" s="7" t="s">
        <v>123</v>
      </c>
      <c r="I39" s="7" t="s">
        <v>124</v>
      </c>
      <c r="J39" s="10"/>
      <c r="K39" s="10"/>
      <c r="L39" s="73" t="s">
        <v>115</v>
      </c>
      <c r="M39" s="75">
        <f>M38+M36</f>
        <v>0</v>
      </c>
      <c r="Q39" s="10"/>
    </row>
    <row r="40" spans="1:18" ht="33">
      <c r="A40" s="3"/>
      <c r="B40" s="51" t="s">
        <v>48</v>
      </c>
      <c r="C40" s="52" t="s">
        <v>130</v>
      </c>
      <c r="D40" s="51">
        <v>1</v>
      </c>
      <c r="E40" s="53"/>
      <c r="F40" s="22">
        <v>0.23</v>
      </c>
      <c r="G40" s="54">
        <f>E40*1.23</f>
        <v>0</v>
      </c>
      <c r="H40" s="54">
        <f>D40*E40</f>
        <v>0</v>
      </c>
      <c r="I40" s="54">
        <f>H40*1.23</f>
        <v>0</v>
      </c>
      <c r="J40" s="10"/>
      <c r="K40" s="10"/>
      <c r="L40" s="74"/>
      <c r="M40" s="76"/>
      <c r="N40" s="23"/>
      <c r="Q40" s="10"/>
    </row>
    <row r="41" spans="1:18" ht="49.5">
      <c r="A41" s="3"/>
      <c r="B41" s="51" t="s">
        <v>49</v>
      </c>
      <c r="C41" s="52" t="s">
        <v>131</v>
      </c>
      <c r="D41" s="51">
        <v>1</v>
      </c>
      <c r="E41" s="53"/>
      <c r="F41" s="22">
        <v>0.23</v>
      </c>
      <c r="G41" s="54">
        <f t="shared" ref="G41:G44" si="2">E41*1.23</f>
        <v>0</v>
      </c>
      <c r="H41" s="54">
        <f t="shared" ref="H41:H44" si="3">D41*E41</f>
        <v>0</v>
      </c>
      <c r="I41" s="54">
        <f t="shared" ref="I41:I44" si="4">H41*1.23</f>
        <v>0</v>
      </c>
      <c r="J41" s="10"/>
      <c r="K41" s="10"/>
      <c r="L41" s="24"/>
      <c r="M41" s="25"/>
      <c r="Q41" s="10"/>
    </row>
    <row r="42" spans="1:18" ht="33">
      <c r="A42" s="3"/>
      <c r="B42" s="6" t="s">
        <v>50</v>
      </c>
      <c r="C42" s="52" t="s">
        <v>51</v>
      </c>
      <c r="D42" s="6">
        <v>1</v>
      </c>
      <c r="E42" s="53"/>
      <c r="F42" s="22">
        <v>0.23</v>
      </c>
      <c r="G42" s="54">
        <f t="shared" si="2"/>
        <v>0</v>
      </c>
      <c r="H42" s="54">
        <f t="shared" si="3"/>
        <v>0</v>
      </c>
      <c r="I42" s="54">
        <f t="shared" si="4"/>
        <v>0</v>
      </c>
      <c r="J42" s="10"/>
      <c r="K42" s="10"/>
      <c r="L42" s="26"/>
      <c r="M42" s="27"/>
      <c r="Q42" s="10"/>
    </row>
    <row r="43" spans="1:18" ht="49.5">
      <c r="A43" s="3"/>
      <c r="B43" s="6" t="s">
        <v>52</v>
      </c>
      <c r="C43" s="36" t="s">
        <v>125</v>
      </c>
      <c r="D43" s="6">
        <v>2</v>
      </c>
      <c r="E43" s="53"/>
      <c r="F43" s="22">
        <v>0.23</v>
      </c>
      <c r="G43" s="54">
        <f t="shared" si="2"/>
        <v>0</v>
      </c>
      <c r="H43" s="54">
        <f t="shared" si="3"/>
        <v>0</v>
      </c>
      <c r="I43" s="54">
        <f t="shared" si="4"/>
        <v>0</v>
      </c>
      <c r="J43" s="10"/>
      <c r="K43" s="10"/>
      <c r="L43" s="28"/>
      <c r="M43" s="29"/>
      <c r="Q43" s="10"/>
    </row>
    <row r="44" spans="1:18" ht="49.5">
      <c r="A44" s="3"/>
      <c r="B44" s="9" t="s">
        <v>53</v>
      </c>
      <c r="C44" s="55" t="s">
        <v>132</v>
      </c>
      <c r="D44" s="9">
        <v>2</v>
      </c>
      <c r="E44" s="56"/>
      <c r="F44" s="30">
        <v>0.23</v>
      </c>
      <c r="G44" s="54">
        <f t="shared" si="2"/>
        <v>0</v>
      </c>
      <c r="H44" s="54">
        <f t="shared" si="3"/>
        <v>0</v>
      </c>
      <c r="I44" s="54">
        <f t="shared" si="4"/>
        <v>0</v>
      </c>
      <c r="J44" s="10"/>
      <c r="K44" s="10"/>
      <c r="L44" s="31"/>
      <c r="M44" s="32"/>
      <c r="Q44" s="10"/>
    </row>
    <row r="45" spans="1:18">
      <c r="A45" s="3"/>
      <c r="B45" s="4"/>
      <c r="C45" s="33"/>
      <c r="D45" s="33"/>
      <c r="E45" s="33"/>
      <c r="F45" s="10"/>
      <c r="G45" s="1"/>
      <c r="H45" s="69">
        <f>SUM(H40:H44)</f>
        <v>0</v>
      </c>
      <c r="I45" s="61">
        <f>SUM(I40:I44)</f>
        <v>0</v>
      </c>
      <c r="J45" s="10"/>
      <c r="K45" s="10"/>
      <c r="L45" s="31"/>
      <c r="M45" s="29"/>
      <c r="Q45" s="10"/>
    </row>
    <row r="46" spans="1:18">
      <c r="A46" s="3"/>
      <c r="B46" s="4"/>
      <c r="C46" s="33"/>
      <c r="D46" s="33"/>
      <c r="E46" s="34"/>
      <c r="F46" s="10"/>
      <c r="G46" s="1"/>
      <c r="H46" s="69"/>
      <c r="I46" s="62"/>
      <c r="J46" s="10"/>
      <c r="K46" s="10"/>
      <c r="L46" s="28"/>
      <c r="M46" s="29"/>
      <c r="Q46" s="10"/>
    </row>
    <row r="47" spans="1:18">
      <c r="D47" s="11"/>
      <c r="E47" s="17"/>
      <c r="F47" s="10"/>
      <c r="H47" s="69"/>
      <c r="I47" s="62"/>
      <c r="J47" s="10"/>
      <c r="K47" s="10"/>
      <c r="L47" s="10"/>
      <c r="M47" s="10"/>
      <c r="Q47" s="10"/>
    </row>
    <row r="48" spans="1:18">
      <c r="A48" s="2" t="s">
        <v>116</v>
      </c>
      <c r="B48" s="35"/>
      <c r="C48" s="36"/>
      <c r="D48" s="37"/>
      <c r="E48" s="35"/>
      <c r="F48" s="10"/>
      <c r="H48" s="61"/>
      <c r="I48" s="62"/>
      <c r="J48" s="10"/>
      <c r="K48" s="10"/>
      <c r="L48" s="10"/>
      <c r="M48" s="10"/>
      <c r="R48" s="10"/>
    </row>
    <row r="49" spans="1:18" ht="14.45" customHeight="1">
      <c r="A49" s="2" t="s">
        <v>129</v>
      </c>
      <c r="B49" s="35"/>
      <c r="C49" s="36"/>
      <c r="D49" s="37"/>
      <c r="E49" s="35"/>
      <c r="F49" s="10"/>
      <c r="H49" s="57" t="s">
        <v>126</v>
      </c>
      <c r="I49" s="63" t="s">
        <v>127</v>
      </c>
      <c r="J49" s="10"/>
      <c r="K49" s="10"/>
      <c r="L49" s="10"/>
      <c r="M49" s="10"/>
      <c r="R49" s="10"/>
    </row>
    <row r="50" spans="1:18">
      <c r="D50" s="11"/>
      <c r="E50" s="17"/>
      <c r="F50" s="10"/>
      <c r="H50" s="58"/>
      <c r="I50" s="63"/>
      <c r="J50" s="10"/>
      <c r="K50" s="10"/>
      <c r="L50" s="10"/>
      <c r="M50" s="10"/>
      <c r="Q50" s="10"/>
    </row>
    <row r="51" spans="1:18">
      <c r="H51" s="58"/>
      <c r="I51" s="63"/>
    </row>
    <row r="52" spans="1:18">
      <c r="H52" s="58"/>
      <c r="I52" s="63"/>
    </row>
    <row r="53" spans="1:18">
      <c r="H53" s="58"/>
      <c r="I53" s="63"/>
    </row>
    <row r="54" spans="1:18">
      <c r="H54" s="58"/>
      <c r="I54" s="63"/>
    </row>
    <row r="55" spans="1:18">
      <c r="H55" s="58"/>
      <c r="I55" s="63"/>
    </row>
    <row r="56" spans="1:18">
      <c r="H56" s="58"/>
      <c r="I56" s="63"/>
    </row>
    <row r="57" spans="1:18" ht="51.75" customHeight="1">
      <c r="H57" s="59"/>
      <c r="I57" s="63"/>
    </row>
  </sheetData>
  <mergeCells count="13">
    <mergeCell ref="A1:D1"/>
    <mergeCell ref="H45:H48"/>
    <mergeCell ref="N1:Q1"/>
    <mergeCell ref="N4:O4"/>
    <mergeCell ref="P4:Q4"/>
    <mergeCell ref="D4:M4"/>
    <mergeCell ref="L39:L40"/>
    <mergeCell ref="M39:M40"/>
    <mergeCell ref="H49:H57"/>
    <mergeCell ref="C37:D37"/>
    <mergeCell ref="I45:I48"/>
    <mergeCell ref="I49:I57"/>
    <mergeCell ref="E2:M2"/>
  </mergeCells>
  <dataValidations count="1">
    <dataValidation type="list" allowBlank="1" showInputMessage="1" showErrorMessage="1" sqref="N6:N35 P6:P35 B6:B35" xr:uid="{9FF66CE0-AB32-447A-B0DD-DE923B223BFC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Krupińska Jolanta</dc:creator>
  <cp:lastModifiedBy>Mesjasz Kinga</cp:lastModifiedBy>
  <cp:lastPrinted>2018-03-21T06:24:01Z</cp:lastPrinted>
  <dcterms:created xsi:type="dcterms:W3CDTF">2018-02-25T17:23:21Z</dcterms:created>
  <dcterms:modified xsi:type="dcterms:W3CDTF">2025-12-15T06:58:38Z</dcterms:modified>
</cp:coreProperties>
</file>